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92.168.0.247\лесная сертификация\ЛЕСОУПРАВЛЕНИЕ\ПРЕДПРИЯТИЯ\АО БЕЛОЗЕРСКИЙ ЛЕСПРОМХОЗ\2024\"/>
    </mc:Choice>
  </mc:AlternateContent>
  <xr:revisionPtr revIDLastSave="0" documentId="13_ncr:1_{131C7254-C3CF-46A8-94B0-FC4ED45AE5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7" i="1" l="1"/>
  <c r="D138" i="1" s="1"/>
  <c r="E137" i="1"/>
  <c r="E138" i="1" s="1"/>
  <c r="E52" i="1"/>
  <c r="D52" i="1"/>
  <c r="E45" i="1"/>
  <c r="D45" i="1"/>
</calcChain>
</file>

<file path=xl/sharedStrings.xml><?xml version="1.0" encoding="utf-8"?>
<sst xmlns="http://schemas.openxmlformats.org/spreadsheetml/2006/main" count="355" uniqueCount="234">
  <si>
    <t>№</t>
  </si>
  <si>
    <t>Наименование
показателей</t>
  </si>
  <si>
    <t>Единица
изм.</t>
  </si>
  <si>
    <t>Бел. ЛПХ.</t>
  </si>
  <si>
    <t>БЕЛЛЕС</t>
  </si>
  <si>
    <t>тыс. кбм.</t>
  </si>
  <si>
    <t>Объёмы лесозаготовок:</t>
  </si>
  <si>
    <t xml:space="preserve"> - в арендных лесах;</t>
  </si>
  <si>
    <t xml:space="preserve"> - приобретённых на аукционах</t>
  </si>
  <si>
    <t>Выпуск товарной продукции</t>
  </si>
  <si>
    <t>млн. руб.</t>
  </si>
  <si>
    <t>Распределение объёма лесозаготовок по типам</t>
  </si>
  <si>
    <t xml:space="preserve"> - сплошные рубки</t>
  </si>
  <si>
    <t xml:space="preserve"> - дороги</t>
  </si>
  <si>
    <t xml:space="preserve"> - с сохранением подроста;</t>
  </si>
  <si>
    <t xml:space="preserve"> - выборочные;</t>
  </si>
  <si>
    <t xml:space="preserve"> - в зимний период  (снегопокрытый)</t>
  </si>
  <si>
    <t>тыс. м3.</t>
  </si>
  <si>
    <t>Расчётная лесосека в арендных лесах,</t>
  </si>
  <si>
    <t>га</t>
  </si>
  <si>
    <t>запас на гектаре спелых и перестой.</t>
  </si>
  <si>
    <t>м3/га</t>
  </si>
  <si>
    <t>Рубки/ухода</t>
  </si>
  <si>
    <t xml:space="preserve">4. </t>
  </si>
  <si>
    <t>Использование расчётной лесосеки</t>
  </si>
  <si>
    <t>по площади</t>
  </si>
  <si>
    <t>%</t>
  </si>
  <si>
    <t>5.</t>
  </si>
  <si>
    <t>Общая площадь арендуемых лесопокрытых площадей</t>
  </si>
  <si>
    <t xml:space="preserve">6. </t>
  </si>
  <si>
    <t>Ежегодная площадь лесосек (общая расчетка),</t>
  </si>
  <si>
    <t>в т.ч. размер одной делянки по исп. Р.</t>
  </si>
  <si>
    <t>7.</t>
  </si>
  <si>
    <t>Ежегодный прирост древесины на арендуемых площадях,</t>
  </si>
  <si>
    <t>в т. ч. хвойных пород</t>
  </si>
  <si>
    <t>8.</t>
  </si>
  <si>
    <t>Ежегодный прирост древесины на гектаре арендуемой площади</t>
  </si>
  <si>
    <t>9.</t>
  </si>
  <si>
    <t>кбм/га</t>
  </si>
  <si>
    <t>Лесные площади в составе арендуемой территории, имеющие особый статус природоохранные зоны в лесах I-II группы заказники и др. )</t>
  </si>
  <si>
    <t>% от общей</t>
  </si>
  <si>
    <t>10.</t>
  </si>
  <si>
    <t xml:space="preserve">11. </t>
  </si>
  <si>
    <t xml:space="preserve">Распределение расчётной лесосеки по по хозяйствам:
- хвойные
</t>
  </si>
  <si>
    <t xml:space="preserve"> - лиственные</t>
  </si>
  <si>
    <t>Ежегодное количество разрабатываемых делянок,</t>
  </si>
  <si>
    <t>в т. ч. методами выборочных рубок</t>
  </si>
  <si>
    <t>площадью более 30га.</t>
  </si>
  <si>
    <t>шт</t>
  </si>
  <si>
    <t>Размеры делянок (по Правилам..)
- ширина</t>
  </si>
  <si>
    <t xml:space="preserve"> - длина</t>
  </si>
  <si>
    <t>СПР</t>
  </si>
  <si>
    <t>ВР</t>
  </si>
  <si>
    <t>500*1000</t>
  </si>
  <si>
    <t>Сроки примыкания в т.ч. в лесах I-II группы</t>
  </si>
  <si>
    <t>14.</t>
  </si>
  <si>
    <t>Листв./хв.
Лет</t>
  </si>
  <si>
    <t>2/4/5</t>
  </si>
  <si>
    <t>15.</t>
  </si>
  <si>
    <t>Активные действия по лесовосстановлению (ежегодно):
- искусственное лесовостановление;</t>
  </si>
  <si>
    <t xml:space="preserve"> - содействие естественному возобн.</t>
  </si>
  <si>
    <t xml:space="preserve"> - комбинированное</t>
  </si>
  <si>
    <t>16.</t>
  </si>
  <si>
    <t>Затраты на аудит: всего</t>
  </si>
  <si>
    <t>внутренний</t>
  </si>
  <si>
    <t>т. руб.</t>
  </si>
  <si>
    <t>Затраты на проведение
- лесохозяйственных работ, без ЛВ</t>
  </si>
  <si>
    <t xml:space="preserve"> - по стр-ву дорог</t>
  </si>
  <si>
    <t xml:space="preserve"> всего</t>
  </si>
  <si>
    <t>17.</t>
  </si>
  <si>
    <t xml:space="preserve">Млн. ру </t>
  </si>
  <si>
    <t>Контроль (мониторинг)
Лесовосстановительных процессов
(количество проверок):
- районный отдел лесничество</t>
  </si>
  <si>
    <t xml:space="preserve"> - предприятием</t>
  </si>
  <si>
    <t xml:space="preserve"> - принятие работ лесничеством</t>
  </si>
  <si>
    <t>18.</t>
  </si>
  <si>
    <t>шт.</t>
  </si>
  <si>
    <t>Допущенные
нарушения Правил
заготовки древесины</t>
  </si>
  <si>
    <t>19.</t>
  </si>
  <si>
    <t>Всего</t>
  </si>
  <si>
    <t>т. Руб</t>
  </si>
  <si>
    <t>Плата за лес на корню (попённая плата):
-арендная плата</t>
  </si>
  <si>
    <t xml:space="preserve"> - на 1м³заготовлен.древ.</t>
  </si>
  <si>
    <t xml:space="preserve"> - расходы на сертификацию</t>
  </si>
  <si>
    <t xml:space="preserve"> - расход на 1м3 лесозаготовки</t>
  </si>
  <si>
    <t>20.</t>
  </si>
  <si>
    <t>руб.</t>
  </si>
  <si>
    <t>Переведено в лесопокрытую площадь</t>
  </si>
  <si>
    <t>21.</t>
  </si>
  <si>
    <t>ВПЦ 2</t>
  </si>
  <si>
    <t>ВПЦ 3</t>
  </si>
  <si>
    <t>ВПЦ 4</t>
  </si>
  <si>
    <t>ВПЦ 5</t>
  </si>
  <si>
    <t>ВПЦ 6</t>
  </si>
  <si>
    <t>22.</t>
  </si>
  <si>
    <t>Стоимость оборудования, зданий и сооружений, задействованных в систему охраны арендных участков</t>
  </si>
  <si>
    <t>Перечень объектов являющихся источниками загрязнений
- механические мастерские,</t>
  </si>
  <si>
    <t xml:space="preserve"> - котельные</t>
  </si>
  <si>
    <t xml:space="preserve"> - деревообрабатывающие цеха</t>
  </si>
  <si>
    <t xml:space="preserve"> - карьеры</t>
  </si>
  <si>
    <t xml:space="preserve"> - склады ГСМ</t>
  </si>
  <si>
    <t>Земельные ресурсы предприятий:
- в постоянном пользовании</t>
  </si>
  <si>
    <t xml:space="preserve"> - здания и сооружения</t>
  </si>
  <si>
    <t xml:space="preserve"> - в аренде</t>
  </si>
  <si>
    <t xml:space="preserve"> - в собственности</t>
  </si>
  <si>
    <t xml:space="preserve"> - карьеры и выемки под ПГС и другие инертные материалы</t>
  </si>
  <si>
    <t>24.</t>
  </si>
  <si>
    <t>га/м3</t>
  </si>
  <si>
    <t>Плата за землепользование:
- местный бюджет</t>
  </si>
  <si>
    <t xml:space="preserve"> - областной бюджет</t>
  </si>
  <si>
    <t xml:space="preserve"> - федеральный бюджет</t>
  </si>
  <si>
    <t>25.</t>
  </si>
  <si>
    <t>Объёмы используемого в производстве сырья:
- пиловочник</t>
  </si>
  <si>
    <t xml:space="preserve"> - технологическое сырьё</t>
  </si>
  <si>
    <t xml:space="preserve"> - дрова</t>
  </si>
  <si>
    <t xml:space="preserve"> - опилки для отопления</t>
  </si>
  <si>
    <t>26.</t>
  </si>
  <si>
    <t>тыс. м³</t>
  </si>
  <si>
    <t>тонн</t>
  </si>
  <si>
    <t>Объёмы отходов производства:
- кора</t>
  </si>
  <si>
    <t xml:space="preserve"> - опилки</t>
  </si>
  <si>
    <t xml:space="preserve"> - щепа</t>
  </si>
  <si>
    <t>27.</t>
  </si>
  <si>
    <t>Занимаемые под складирование
отходов площади</t>
  </si>
  <si>
    <t>28.</t>
  </si>
  <si>
    <t>Плата за складирование (времен-
ное использование земли), отходов производства (свалки)</t>
  </si>
  <si>
    <t>29.</t>
  </si>
  <si>
    <t>Характеристика токсичных и прочих опасных материалов и веществ, применяемых в производстве (перечень)</t>
  </si>
  <si>
    <t>30.</t>
  </si>
  <si>
    <t>Бензин
Дизтопливо
масло</t>
  </si>
  <si>
    <t xml:space="preserve"> - специальные ёмкости РВС-200</t>
  </si>
  <si>
    <t xml:space="preserve"> - топливозаправочные пункты</t>
  </si>
  <si>
    <t xml:space="preserve">
- склады</t>
  </si>
  <si>
    <t>Условия их хранения:</t>
  </si>
  <si>
    <t>шт./кв.м</t>
  </si>
  <si>
    <t>м³</t>
  </si>
  <si>
    <t>Расходование энергоресурсов и сопровождающих их компонентов в год:
- э/энергия: промышленная,бытовая</t>
  </si>
  <si>
    <t xml:space="preserve"> - газ природный</t>
  </si>
  <si>
    <t xml:space="preserve"> - газ сжиженный</t>
  </si>
  <si>
    <t xml:space="preserve"> - бензин</t>
  </si>
  <si>
    <t xml:space="preserve"> - дизельное топливо</t>
  </si>
  <si>
    <t xml:space="preserve"> - масла моторные,</t>
  </si>
  <si>
    <t xml:space="preserve"> масла агрегатные,</t>
  </si>
  <si>
    <t xml:space="preserve"> масла трансформаторные</t>
  </si>
  <si>
    <t>т. куб.</t>
  </si>
  <si>
    <t xml:space="preserve"> - использование  отработанных масел в производстве (н/складское оборудов.)</t>
  </si>
  <si>
    <t xml:space="preserve"> - на регенерацию</t>
  </si>
  <si>
    <t>33.</t>
  </si>
  <si>
    <t xml:space="preserve"> - наличие др. источников</t>
  </si>
  <si>
    <t xml:space="preserve"> - объёмы выбросов (по договорам) общие</t>
  </si>
  <si>
    <t xml:space="preserve"> - объёмы выбросов допус</t>
  </si>
  <si>
    <t xml:space="preserve"> - платежи за выбросы</t>
  </si>
  <si>
    <t>34.</t>
  </si>
  <si>
    <t>т.руб</t>
  </si>
  <si>
    <t>т/год</t>
  </si>
  <si>
    <t>мощностью г-кал/час</t>
  </si>
  <si>
    <t xml:space="preserve">Выброс вредных веществ
в атмосферу:
- наличие котельных суммарной </t>
  </si>
  <si>
    <t>г-кал/га</t>
  </si>
  <si>
    <t>Объёмы потребляемого  атмосферного  воздуха на технологические цели:</t>
  </si>
  <si>
    <t xml:space="preserve"> - платежи за воздух</t>
  </si>
  <si>
    <t>тыс. м³/год</t>
  </si>
  <si>
    <t>Водопотребление:
- оплата объёмов воды, забранной из всех источников</t>
  </si>
  <si>
    <t xml:space="preserve"> - забрано из природных источников</t>
  </si>
  <si>
    <t xml:space="preserve"> - рек, озёр, водохранилищ</t>
  </si>
  <si>
    <t xml:space="preserve"> - подземных скважин</t>
  </si>
  <si>
    <t xml:space="preserve"> - получено от других
предприятий</t>
  </si>
  <si>
    <t>36.</t>
  </si>
  <si>
    <t>т. М³</t>
  </si>
  <si>
    <t>Использование воды:
- на хозяйственные нужды</t>
  </si>
  <si>
    <t xml:space="preserve"> - на производственные нужды, вкл. противопожарные мероприятия</t>
  </si>
  <si>
    <t>тыс. руб.</t>
  </si>
  <si>
    <t>Водоотведение:
- сброшено сточных вод  в природные водоёмы без очистки</t>
  </si>
  <si>
    <t xml:space="preserve"> - сброшено недостаточно очищенных
сброшено нормативно чистых</t>
  </si>
  <si>
    <t xml:space="preserve">Отведено сточных вод в канализационные сети др. предприятий  </t>
  </si>
  <si>
    <t>39.</t>
  </si>
  <si>
    <t>Оплата за сброс неочищенных вод</t>
  </si>
  <si>
    <t>Сведения о качественном составе сточных вод и эффективности работы очистных сооружений:
- установленный ПДС</t>
  </si>
  <si>
    <t xml:space="preserve"> - фактический ПДС   </t>
  </si>
  <si>
    <t>41.</t>
  </si>
  <si>
    <t>мг/л</t>
  </si>
  <si>
    <t>Рекультивация нарушенных земель:
рекультивировано</t>
  </si>
  <si>
    <t>под пашню</t>
  </si>
  <si>
    <t>под лесные насаждения</t>
  </si>
  <si>
    <t>Платежи за использование плодородного слоя</t>
  </si>
  <si>
    <t xml:space="preserve">
т. руб.</t>
  </si>
  <si>
    <t xml:space="preserve"> - наличие тракторов</t>
  </si>
  <si>
    <t xml:space="preserve"> - наличие другой техники (суда)</t>
  </si>
  <si>
    <t xml:space="preserve"> - наличие автомашин</t>
  </si>
  <si>
    <t>Оплата вреда, приносимого
 транспортом, по всем видам платежей:</t>
  </si>
  <si>
    <t xml:space="preserve"> - от сбросов в водоёмы</t>
  </si>
  <si>
    <t xml:space="preserve"> - от размещения в природной среде</t>
  </si>
  <si>
    <t xml:space="preserve"> - от нерационального использования ресурсов, в частности, оставление древесины на лесосеках (лесонарушения)</t>
  </si>
  <si>
    <t xml:space="preserve"> - от выбросов в атмосферу</t>
  </si>
  <si>
    <t>Экономический ущерб,
причиняемый загрязнением окружающей среды (по платежам в бюджеты):</t>
  </si>
  <si>
    <t>Итого:</t>
  </si>
  <si>
    <t>В т. ч. на работающего</t>
  </si>
  <si>
    <t>Численность работающих</t>
  </si>
  <si>
    <t>руб</t>
  </si>
  <si>
    <t>чел</t>
  </si>
  <si>
    <t>т. куб. м / тыс. руб.</t>
  </si>
  <si>
    <t>576.5</t>
  </si>
  <si>
    <t>4332.4</t>
  </si>
  <si>
    <t>355.98</t>
  </si>
  <si>
    <t>1888.16</t>
  </si>
  <si>
    <t>39.6</t>
  </si>
  <si>
    <t>60.4</t>
  </si>
  <si>
    <t xml:space="preserve"> м3.</t>
  </si>
  <si>
    <t>217.9</t>
  </si>
  <si>
    <t>1491.78</t>
  </si>
  <si>
    <t>142.8</t>
  </si>
  <si>
    <t>1385.4</t>
  </si>
  <si>
    <t>12.9</t>
  </si>
  <si>
    <t>11.8</t>
  </si>
  <si>
    <t xml:space="preserve"> - на охраняемых территориях I гр</t>
  </si>
  <si>
    <t xml:space="preserve"> -лесовосстановительные рубки</t>
  </si>
  <si>
    <t>ВПЦ 1</t>
  </si>
  <si>
    <t>Охраняемые природные территории ВПЦ</t>
  </si>
  <si>
    <t xml:space="preserve"> -</t>
  </si>
  <si>
    <t xml:space="preserve">   -</t>
  </si>
  <si>
    <t xml:space="preserve">  -</t>
  </si>
  <si>
    <t>199119,56 - ООО "Водоканал"
63640,08 - ДПР договор водопотребления (забор воды из канала)</t>
  </si>
  <si>
    <t>65,88 - ДПР Договор (забор Верегонец)</t>
  </si>
  <si>
    <t>ДПР "Решение о предоставлении водного обьекта" (сброс сточных вод Выерегонец) 47,939</t>
  </si>
  <si>
    <t>Объёмы утилизации масел:
- Всего</t>
  </si>
  <si>
    <t xml:space="preserve"> - в качества топлива в котельных др. организаций</t>
  </si>
  <si>
    <t>2,048 - ООО "Водоканал"</t>
  </si>
  <si>
    <t>0,5 / 37,57</t>
  </si>
  <si>
    <t>1,728 / 175,10669</t>
  </si>
  <si>
    <t>0,29 / 21,41</t>
  </si>
  <si>
    <t xml:space="preserve">    -</t>
  </si>
  <si>
    <t>19/76288,7</t>
  </si>
  <si>
    <t>14,4/25000</t>
  </si>
  <si>
    <t>тыс. квт.</t>
  </si>
  <si>
    <t>литр</t>
  </si>
  <si>
    <t>320 Администрация / 240,1287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</si>
</sst>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9" fontId="0" fillId="0" borderId="1" xfId="0" applyNumberFormat="1" applyBorder="1"/>
    <xf numFmtId="0" fontId="0" fillId="3" borderId="0" xfId="0" applyFill="1"/>
    <xf numFmtId="0" fontId="0" fillId="3" borderId="2" xfId="0" applyFill="1" applyBorder="1"/>
    <xf numFmtId="0" fontId="0" fillId="3" borderId="3" xfId="0" applyFill="1" applyBorder="1"/>
    <xf numFmtId="0" fontId="0" fillId="3" borderId="7" xfId="0" applyFill="1" applyBorder="1"/>
    <xf numFmtId="0" fontId="0" fillId="3" borderId="6" xfId="0" applyFill="1" applyBorder="1" applyAlignment="1">
      <alignment wrapText="1"/>
    </xf>
    <xf numFmtId="0" fontId="0" fillId="3" borderId="7" xfId="0" applyFill="1" applyBorder="1" applyAlignment="1">
      <alignment wrapText="1"/>
    </xf>
    <xf numFmtId="0" fontId="0" fillId="3" borderId="1" xfId="0" applyFill="1" applyBorder="1" applyAlignment="1">
      <alignment vertical="center" wrapText="1"/>
    </xf>
    <xf numFmtId="0" fontId="0" fillId="3" borderId="3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wrapText="1"/>
    </xf>
    <xf numFmtId="10" fontId="0" fillId="0" borderId="1" xfId="0" applyNumberFormat="1" applyBorder="1"/>
    <xf numFmtId="0" fontId="0" fillId="3" borderId="6" xfId="0" applyFill="1" applyBorder="1"/>
    <xf numFmtId="0" fontId="0" fillId="3" borderId="4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0" fillId="5" borderId="1" xfId="0" applyFill="1" applyBorder="1" applyAlignment="1">
      <alignment horizontal="center"/>
    </xf>
    <xf numFmtId="0" fontId="0" fillId="3" borderId="1" xfId="0" applyFill="1" applyBorder="1"/>
    <xf numFmtId="0" fontId="0" fillId="4" borderId="0" xfId="0" applyFill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" borderId="6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1" xfId="0" applyFill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39"/>
  <sheetViews>
    <sheetView tabSelected="1" workbookViewId="0">
      <pane ySplit="1" topLeftCell="A2" activePane="bottomLeft" state="frozen"/>
      <selection pane="bottomLeft" activeCell="F43" sqref="F43"/>
    </sheetView>
  </sheetViews>
  <sheetFormatPr defaultRowHeight="15" x14ac:dyDescent="0.25"/>
  <cols>
    <col min="1" max="1" width="5.28515625" customWidth="1"/>
    <col min="2" max="2" width="36.5703125" customWidth="1"/>
    <col min="3" max="3" width="10.5703125" customWidth="1"/>
    <col min="4" max="4" width="17" customWidth="1"/>
    <col min="5" max="5" width="18.7109375" customWidth="1"/>
  </cols>
  <sheetData>
    <row r="1" spans="1:5" ht="29.25" customHeight="1" x14ac:dyDescent="0.25">
      <c r="A1" s="13" t="s">
        <v>0</v>
      </c>
      <c r="B1" s="14" t="s">
        <v>1</v>
      </c>
      <c r="C1" s="14" t="s">
        <v>2</v>
      </c>
      <c r="D1" s="13" t="s">
        <v>3</v>
      </c>
      <c r="E1" s="13" t="s">
        <v>4</v>
      </c>
    </row>
    <row r="2" spans="1:5" x14ac:dyDescent="0.25">
      <c r="A2" s="42">
        <v>1</v>
      </c>
      <c r="B2" s="16" t="s">
        <v>6</v>
      </c>
      <c r="C2" s="1"/>
      <c r="D2" s="1">
        <v>217.9</v>
      </c>
      <c r="E2" s="1">
        <v>142.80000000000001</v>
      </c>
    </row>
    <row r="3" spans="1:5" x14ac:dyDescent="0.25">
      <c r="A3" s="42"/>
      <c r="B3" s="16" t="s">
        <v>7</v>
      </c>
      <c r="C3" s="1" t="s">
        <v>5</v>
      </c>
      <c r="D3" s="1">
        <v>217.9</v>
      </c>
      <c r="E3" s="1">
        <v>142.80000000000001</v>
      </c>
    </row>
    <row r="4" spans="1:5" x14ac:dyDescent="0.25">
      <c r="A4" s="42"/>
      <c r="B4" s="17" t="s">
        <v>8</v>
      </c>
      <c r="C4" s="1" t="s">
        <v>5</v>
      </c>
      <c r="D4" s="1">
        <v>0</v>
      </c>
      <c r="E4" s="1">
        <v>0</v>
      </c>
    </row>
    <row r="5" spans="1:5" x14ac:dyDescent="0.25">
      <c r="A5" s="3">
        <v>2</v>
      </c>
      <c r="B5" s="35" t="s">
        <v>9</v>
      </c>
      <c r="C5" s="4" t="s">
        <v>10</v>
      </c>
      <c r="D5" s="1">
        <v>1817</v>
      </c>
      <c r="E5" s="1">
        <v>1180.9000000000001</v>
      </c>
    </row>
    <row r="6" spans="1:5" ht="30" x14ac:dyDescent="0.25">
      <c r="A6" s="59">
        <v>3</v>
      </c>
      <c r="B6" s="20" t="s">
        <v>11</v>
      </c>
      <c r="C6" s="54" t="s">
        <v>17</v>
      </c>
      <c r="D6" s="1"/>
      <c r="E6" s="1"/>
    </row>
    <row r="7" spans="1:5" x14ac:dyDescent="0.25">
      <c r="A7" s="60"/>
      <c r="B7" s="18" t="s">
        <v>12</v>
      </c>
      <c r="C7" s="55"/>
      <c r="D7" s="1">
        <v>212.5</v>
      </c>
      <c r="E7" s="1">
        <v>139.30000000000001</v>
      </c>
    </row>
    <row r="8" spans="1:5" x14ac:dyDescent="0.25">
      <c r="A8" s="60"/>
      <c r="B8" s="18" t="s">
        <v>13</v>
      </c>
      <c r="C8" s="55"/>
      <c r="D8" s="1">
        <v>5.7</v>
      </c>
      <c r="E8" s="1">
        <v>3.3</v>
      </c>
    </row>
    <row r="9" spans="1:5" x14ac:dyDescent="0.25">
      <c r="A9" s="60"/>
      <c r="B9" s="18" t="s">
        <v>14</v>
      </c>
      <c r="C9" s="55"/>
      <c r="D9" s="1">
        <v>157.4</v>
      </c>
      <c r="E9" s="1">
        <v>101.3</v>
      </c>
    </row>
    <row r="10" spans="1:5" x14ac:dyDescent="0.25">
      <c r="A10" s="60"/>
      <c r="B10" s="18" t="s">
        <v>15</v>
      </c>
      <c r="C10" s="55"/>
      <c r="D10" s="1">
        <v>7.3</v>
      </c>
      <c r="E10" s="1">
        <v>3.5</v>
      </c>
    </row>
    <row r="11" spans="1:5" x14ac:dyDescent="0.25">
      <c r="A11" s="60"/>
      <c r="B11" s="18" t="s">
        <v>16</v>
      </c>
      <c r="C11" s="55"/>
      <c r="D11" s="1">
        <v>153</v>
      </c>
      <c r="E11" s="1">
        <v>80.400000000000006</v>
      </c>
    </row>
    <row r="12" spans="1:5" x14ac:dyDescent="0.25">
      <c r="A12" s="60"/>
      <c r="B12" s="18" t="s">
        <v>212</v>
      </c>
      <c r="C12" s="55"/>
      <c r="D12" s="1">
        <v>2.6</v>
      </c>
      <c r="E12" s="1">
        <v>1.4</v>
      </c>
    </row>
    <row r="13" spans="1:5" x14ac:dyDescent="0.25">
      <c r="A13" s="61"/>
      <c r="B13" s="19" t="s">
        <v>213</v>
      </c>
      <c r="C13" s="56"/>
      <c r="D13" s="1">
        <v>1.57</v>
      </c>
      <c r="E13" s="3" t="s">
        <v>216</v>
      </c>
    </row>
    <row r="14" spans="1:5" x14ac:dyDescent="0.25">
      <c r="A14" s="46" t="s">
        <v>23</v>
      </c>
      <c r="B14" s="43" t="s">
        <v>18</v>
      </c>
      <c r="C14" s="4" t="s">
        <v>17</v>
      </c>
      <c r="D14" s="1" t="s">
        <v>199</v>
      </c>
      <c r="E14" s="1" t="s">
        <v>201</v>
      </c>
    </row>
    <row r="15" spans="1:5" x14ac:dyDescent="0.25">
      <c r="A15" s="47"/>
      <c r="B15" s="44"/>
      <c r="C15" s="4" t="s">
        <v>19</v>
      </c>
      <c r="D15" s="1" t="s">
        <v>200</v>
      </c>
      <c r="E15" s="1" t="s">
        <v>202</v>
      </c>
    </row>
    <row r="16" spans="1:5" x14ac:dyDescent="0.25">
      <c r="A16" s="47"/>
      <c r="B16" s="39" t="s">
        <v>20</v>
      </c>
      <c r="C16" s="4" t="s">
        <v>21</v>
      </c>
      <c r="D16" s="1">
        <v>210.6</v>
      </c>
      <c r="E16" s="1">
        <v>204.9</v>
      </c>
    </row>
    <row r="17" spans="1:5" x14ac:dyDescent="0.25">
      <c r="A17" s="47"/>
      <c r="B17" s="45" t="s">
        <v>22</v>
      </c>
      <c r="C17" s="4" t="s">
        <v>17</v>
      </c>
      <c r="D17" s="1">
        <v>39.229999999999997</v>
      </c>
      <c r="E17" s="1">
        <v>22.84</v>
      </c>
    </row>
    <row r="18" spans="1:5" x14ac:dyDescent="0.25">
      <c r="A18" s="48"/>
      <c r="B18" s="45"/>
      <c r="C18" s="4" t="s">
        <v>19</v>
      </c>
      <c r="D18" s="1">
        <v>1223.3</v>
      </c>
      <c r="E18" s="1">
        <v>420.9</v>
      </c>
    </row>
    <row r="19" spans="1:5" x14ac:dyDescent="0.25">
      <c r="A19" s="46" t="s">
        <v>27</v>
      </c>
      <c r="B19" s="49" t="s">
        <v>24</v>
      </c>
      <c r="C19" s="4" t="s">
        <v>205</v>
      </c>
      <c r="D19" s="1" t="s">
        <v>206</v>
      </c>
      <c r="E19" s="1" t="s">
        <v>208</v>
      </c>
    </row>
    <row r="20" spans="1:5" x14ac:dyDescent="0.25">
      <c r="A20" s="47"/>
      <c r="B20" s="50"/>
      <c r="C20" s="4" t="s">
        <v>26</v>
      </c>
      <c r="D20" s="15">
        <v>0.38</v>
      </c>
      <c r="E20" s="15">
        <v>0.4</v>
      </c>
    </row>
    <row r="21" spans="1:5" x14ac:dyDescent="0.25">
      <c r="A21" s="48"/>
      <c r="B21" s="19" t="s">
        <v>25</v>
      </c>
      <c r="C21" s="4" t="s">
        <v>19</v>
      </c>
      <c r="D21" s="1" t="s">
        <v>207</v>
      </c>
      <c r="E21" s="1" t="s">
        <v>209</v>
      </c>
    </row>
    <row r="22" spans="1:5" ht="30" x14ac:dyDescent="0.25">
      <c r="A22" s="3" t="s">
        <v>29</v>
      </c>
      <c r="B22" s="24" t="s">
        <v>28</v>
      </c>
      <c r="C22" s="4" t="s">
        <v>19</v>
      </c>
      <c r="D22" s="1">
        <v>220328.09999999998</v>
      </c>
      <c r="E22" s="1">
        <v>81278.8</v>
      </c>
    </row>
    <row r="23" spans="1:5" ht="30" x14ac:dyDescent="0.25">
      <c r="A23" s="46" t="s">
        <v>32</v>
      </c>
      <c r="B23" s="20" t="s">
        <v>30</v>
      </c>
      <c r="C23" s="4" t="s">
        <v>19</v>
      </c>
      <c r="D23" s="1" t="s">
        <v>200</v>
      </c>
      <c r="E23" s="1" t="s">
        <v>202</v>
      </c>
    </row>
    <row r="24" spans="1:5" ht="30" x14ac:dyDescent="0.25">
      <c r="A24" s="48"/>
      <c r="B24" s="21" t="s">
        <v>31</v>
      </c>
      <c r="C24" s="4" t="s">
        <v>19</v>
      </c>
      <c r="D24" s="7" t="s">
        <v>210</v>
      </c>
      <c r="E24" s="7" t="s">
        <v>211</v>
      </c>
    </row>
    <row r="25" spans="1:5" ht="30" x14ac:dyDescent="0.25">
      <c r="A25" s="46" t="s">
        <v>35</v>
      </c>
      <c r="B25" s="20" t="s">
        <v>33</v>
      </c>
      <c r="C25" s="4" t="s">
        <v>17</v>
      </c>
      <c r="D25" s="1">
        <v>555.49</v>
      </c>
      <c r="E25" s="1">
        <v>195.06912</v>
      </c>
    </row>
    <row r="26" spans="1:5" x14ac:dyDescent="0.25">
      <c r="A26" s="48"/>
      <c r="B26" s="21" t="s">
        <v>34</v>
      </c>
      <c r="C26" s="4" t="s">
        <v>17</v>
      </c>
      <c r="D26" s="1">
        <v>219.57900000000001</v>
      </c>
      <c r="E26" s="1">
        <v>42.914999999999999</v>
      </c>
    </row>
    <row r="27" spans="1:5" ht="30" x14ac:dyDescent="0.25">
      <c r="A27" s="6" t="s">
        <v>37</v>
      </c>
      <c r="B27" s="24" t="s">
        <v>36</v>
      </c>
      <c r="C27" s="4" t="s">
        <v>38</v>
      </c>
      <c r="D27" s="1">
        <v>2.5</v>
      </c>
      <c r="E27" s="1">
        <v>2.4</v>
      </c>
    </row>
    <row r="28" spans="1:5" ht="36" customHeight="1" x14ac:dyDescent="0.25">
      <c r="A28" s="42" t="s">
        <v>41</v>
      </c>
      <c r="B28" s="53" t="s">
        <v>39</v>
      </c>
      <c r="C28" s="4" t="s">
        <v>19</v>
      </c>
      <c r="D28" s="1">
        <v>33811.800000000003</v>
      </c>
      <c r="E28" s="1">
        <v>10020.9</v>
      </c>
    </row>
    <row r="29" spans="1:5" ht="31.5" customHeight="1" x14ac:dyDescent="0.25">
      <c r="A29" s="42"/>
      <c r="B29" s="53"/>
      <c r="C29" s="5" t="s">
        <v>40</v>
      </c>
      <c r="D29" s="34">
        <v>0.13300000000000001</v>
      </c>
      <c r="E29" s="34">
        <v>0.1075</v>
      </c>
    </row>
    <row r="30" spans="1:5" ht="59.25" customHeight="1" x14ac:dyDescent="0.25">
      <c r="A30" s="42" t="s">
        <v>42</v>
      </c>
      <c r="B30" s="22" t="s">
        <v>43</v>
      </c>
      <c r="C30" s="4" t="s">
        <v>26</v>
      </c>
      <c r="D30" s="1" t="s">
        <v>203</v>
      </c>
      <c r="E30" s="1">
        <v>22</v>
      </c>
    </row>
    <row r="31" spans="1:5" ht="39" customHeight="1" x14ac:dyDescent="0.25">
      <c r="A31" s="42"/>
      <c r="B31" s="22" t="s">
        <v>44</v>
      </c>
      <c r="C31" s="4" t="s">
        <v>26</v>
      </c>
      <c r="D31" s="1" t="s">
        <v>204</v>
      </c>
      <c r="E31" s="1">
        <v>78</v>
      </c>
    </row>
    <row r="32" spans="1:5" ht="30" x14ac:dyDescent="0.25">
      <c r="A32" s="42">
        <v>12</v>
      </c>
      <c r="B32" s="20" t="s">
        <v>45</v>
      </c>
      <c r="C32" s="4" t="s">
        <v>48</v>
      </c>
      <c r="D32" s="1">
        <v>126</v>
      </c>
      <c r="E32" s="1">
        <v>84</v>
      </c>
    </row>
    <row r="33" spans="1:6" x14ac:dyDescent="0.25">
      <c r="A33" s="42"/>
      <c r="B33" s="23" t="s">
        <v>46</v>
      </c>
      <c r="C33" s="4" t="s">
        <v>48</v>
      </c>
      <c r="D33" s="1">
        <v>28</v>
      </c>
      <c r="E33" s="1">
        <v>8</v>
      </c>
    </row>
    <row r="34" spans="1:6" x14ac:dyDescent="0.25">
      <c r="A34" s="42"/>
      <c r="B34" s="21" t="s">
        <v>47</v>
      </c>
      <c r="C34" s="4" t="s">
        <v>48</v>
      </c>
      <c r="D34" s="1">
        <v>7</v>
      </c>
      <c r="E34" s="1">
        <v>6</v>
      </c>
    </row>
    <row r="35" spans="1:6" ht="30" x14ac:dyDescent="0.25">
      <c r="A35" s="57">
        <v>13</v>
      </c>
      <c r="B35" s="20" t="s">
        <v>49</v>
      </c>
      <c r="C35" s="1" t="s">
        <v>51</v>
      </c>
      <c r="D35" s="1" t="s">
        <v>53</v>
      </c>
      <c r="E35" s="1" t="s">
        <v>53</v>
      </c>
    </row>
    <row r="36" spans="1:6" x14ac:dyDescent="0.25">
      <c r="A36" s="58"/>
      <c r="B36" s="21" t="s">
        <v>50</v>
      </c>
      <c r="C36" s="1" t="s">
        <v>52</v>
      </c>
      <c r="D36" s="1" t="s">
        <v>53</v>
      </c>
      <c r="E36" s="1" t="s">
        <v>53</v>
      </c>
    </row>
    <row r="37" spans="1:6" ht="30" x14ac:dyDescent="0.25">
      <c r="A37" s="1" t="s">
        <v>55</v>
      </c>
      <c r="B37" s="24" t="s">
        <v>54</v>
      </c>
      <c r="C37" s="2" t="s">
        <v>56</v>
      </c>
      <c r="D37" s="7" t="s">
        <v>57</v>
      </c>
      <c r="E37" s="7" t="s">
        <v>57</v>
      </c>
    </row>
    <row r="38" spans="1:6" ht="45" x14ac:dyDescent="0.25">
      <c r="A38" s="52" t="s">
        <v>58</v>
      </c>
      <c r="B38" s="20" t="s">
        <v>59</v>
      </c>
      <c r="C38" s="32" t="s">
        <v>19</v>
      </c>
      <c r="D38" s="32">
        <v>231.8</v>
      </c>
      <c r="E38" s="32">
        <v>244</v>
      </c>
    </row>
    <row r="39" spans="1:6" x14ac:dyDescent="0.25">
      <c r="A39" s="52"/>
      <c r="B39" s="23" t="s">
        <v>60</v>
      </c>
      <c r="C39" s="32" t="s">
        <v>19</v>
      </c>
      <c r="D39" s="32">
        <v>2539.6</v>
      </c>
      <c r="E39" s="32">
        <v>1083.5999999999999</v>
      </c>
    </row>
    <row r="40" spans="1:6" x14ac:dyDescent="0.25">
      <c r="A40" s="52"/>
      <c r="B40" s="21" t="s">
        <v>61</v>
      </c>
      <c r="C40" s="32" t="s">
        <v>19</v>
      </c>
      <c r="D40" s="32">
        <v>132.19999999999999</v>
      </c>
      <c r="E40" s="32">
        <v>17.8</v>
      </c>
    </row>
    <row r="41" spans="1:6" x14ac:dyDescent="0.25">
      <c r="A41" s="57" t="s">
        <v>62</v>
      </c>
      <c r="B41" s="20" t="s">
        <v>63</v>
      </c>
      <c r="C41" s="32" t="s">
        <v>65</v>
      </c>
      <c r="D41" s="32"/>
      <c r="E41" s="32"/>
    </row>
    <row r="42" spans="1:6" x14ac:dyDescent="0.25">
      <c r="A42" s="58"/>
      <c r="B42" s="21" t="s">
        <v>64</v>
      </c>
      <c r="C42" s="32" t="s">
        <v>65</v>
      </c>
      <c r="D42" s="32"/>
      <c r="E42" s="32"/>
    </row>
    <row r="43" spans="1:6" ht="30" x14ac:dyDescent="0.25">
      <c r="A43" s="46" t="s">
        <v>69</v>
      </c>
      <c r="B43" s="20" t="s">
        <v>66</v>
      </c>
      <c r="C43" s="32" t="s">
        <v>70</v>
      </c>
      <c r="D43" s="32">
        <v>11.1883</v>
      </c>
      <c r="E43" s="32">
        <v>4.2922000000000002</v>
      </c>
      <c r="F43" s="40"/>
    </row>
    <row r="44" spans="1:6" x14ac:dyDescent="0.25">
      <c r="A44" s="47"/>
      <c r="B44" s="23" t="s">
        <v>67</v>
      </c>
      <c r="C44" s="32" t="s">
        <v>70</v>
      </c>
      <c r="D44" s="32">
        <v>21.017700000000001</v>
      </c>
      <c r="E44" s="32">
        <v>39.309699999999999</v>
      </c>
    </row>
    <row r="45" spans="1:6" x14ac:dyDescent="0.25">
      <c r="A45" s="48"/>
      <c r="B45" s="21" t="s">
        <v>68</v>
      </c>
      <c r="C45" s="32" t="s">
        <v>70</v>
      </c>
      <c r="D45" s="32">
        <f>D43+D44</f>
        <v>32.206000000000003</v>
      </c>
      <c r="E45" s="32">
        <f>E43+E44</f>
        <v>43.601900000000001</v>
      </c>
    </row>
    <row r="46" spans="1:6" ht="60" x14ac:dyDescent="0.25">
      <c r="A46" s="52" t="s">
        <v>74</v>
      </c>
      <c r="B46" s="20" t="s">
        <v>71</v>
      </c>
      <c r="C46" s="32" t="s">
        <v>75</v>
      </c>
      <c r="D46" s="32">
        <v>111</v>
      </c>
      <c r="E46" s="32">
        <v>67</v>
      </c>
    </row>
    <row r="47" spans="1:6" x14ac:dyDescent="0.25">
      <c r="A47" s="52"/>
      <c r="B47" s="23" t="s">
        <v>72</v>
      </c>
      <c r="C47" s="32" t="s">
        <v>75</v>
      </c>
      <c r="D47" s="32">
        <v>284</v>
      </c>
      <c r="E47" s="32">
        <v>114</v>
      </c>
    </row>
    <row r="48" spans="1:6" x14ac:dyDescent="0.25">
      <c r="A48" s="52"/>
      <c r="B48" s="21" t="s">
        <v>73</v>
      </c>
      <c r="C48" s="32" t="s">
        <v>75</v>
      </c>
      <c r="D48" s="32">
        <v>111</v>
      </c>
      <c r="E48" s="32">
        <v>67</v>
      </c>
    </row>
    <row r="49" spans="1:5" ht="45" customHeight="1" x14ac:dyDescent="0.25">
      <c r="A49" s="52" t="s">
        <v>77</v>
      </c>
      <c r="B49" s="51" t="s">
        <v>76</v>
      </c>
      <c r="C49" s="32" t="s">
        <v>78</v>
      </c>
      <c r="D49" s="32">
        <v>5</v>
      </c>
      <c r="E49" s="32">
        <v>1</v>
      </c>
    </row>
    <row r="50" spans="1:5" x14ac:dyDescent="0.25">
      <c r="A50" s="52"/>
      <c r="B50" s="51"/>
      <c r="C50" s="32" t="s">
        <v>79</v>
      </c>
      <c r="D50" s="32">
        <v>95.37</v>
      </c>
      <c r="E50" s="32">
        <v>4.78</v>
      </c>
    </row>
    <row r="51" spans="1:5" ht="45" x14ac:dyDescent="0.25">
      <c r="A51" s="46" t="s">
        <v>84</v>
      </c>
      <c r="B51" s="20" t="s">
        <v>80</v>
      </c>
      <c r="C51" s="32" t="s">
        <v>65</v>
      </c>
      <c r="D51" s="32">
        <v>55115.5</v>
      </c>
      <c r="E51" s="32">
        <v>61460.5</v>
      </c>
    </row>
    <row r="52" spans="1:5" x14ac:dyDescent="0.25">
      <c r="A52" s="47"/>
      <c r="B52" s="23" t="s">
        <v>81</v>
      </c>
      <c r="C52" s="32" t="s">
        <v>85</v>
      </c>
      <c r="D52" s="32">
        <f>D51/217900</f>
        <v>0.25293942175309775</v>
      </c>
      <c r="E52" s="32">
        <f>E51/142800</f>
        <v>0.43039565826330534</v>
      </c>
    </row>
    <row r="53" spans="1:5" x14ac:dyDescent="0.25">
      <c r="A53" s="47"/>
      <c r="B53" s="23" t="s">
        <v>82</v>
      </c>
      <c r="C53" s="32" t="s">
        <v>65</v>
      </c>
      <c r="D53" s="32"/>
      <c r="E53" s="32"/>
    </row>
    <row r="54" spans="1:5" x14ac:dyDescent="0.25">
      <c r="A54" s="48"/>
      <c r="B54" s="21" t="s">
        <v>83</v>
      </c>
      <c r="C54" s="32" t="s">
        <v>85</v>
      </c>
      <c r="D54" s="32"/>
      <c r="E54" s="32"/>
    </row>
    <row r="55" spans="1:5" ht="30" x14ac:dyDescent="0.25">
      <c r="A55" s="1" t="s">
        <v>87</v>
      </c>
      <c r="B55" s="24" t="s">
        <v>86</v>
      </c>
      <c r="C55" s="32" t="s">
        <v>19</v>
      </c>
      <c r="D55" s="32">
        <v>2890.9</v>
      </c>
      <c r="E55" s="32">
        <v>996</v>
      </c>
    </row>
    <row r="56" spans="1:5" ht="31.5" customHeight="1" x14ac:dyDescent="0.25">
      <c r="A56" s="46" t="s">
        <v>93</v>
      </c>
      <c r="B56" s="20" t="s">
        <v>215</v>
      </c>
      <c r="C56" s="4" t="s">
        <v>19</v>
      </c>
      <c r="D56" s="1">
        <v>33811.78</v>
      </c>
      <c r="E56" s="1">
        <v>10614.6</v>
      </c>
    </row>
    <row r="57" spans="1:5" x14ac:dyDescent="0.25">
      <c r="A57" s="47"/>
      <c r="B57" s="23" t="s">
        <v>214</v>
      </c>
      <c r="C57" s="4"/>
      <c r="D57" s="1">
        <v>13398.5</v>
      </c>
      <c r="E57" s="1">
        <v>8162.8</v>
      </c>
    </row>
    <row r="58" spans="1:5" x14ac:dyDescent="0.25">
      <c r="A58" s="47"/>
      <c r="B58" s="23" t="s">
        <v>88</v>
      </c>
      <c r="C58" s="4" t="s">
        <v>19</v>
      </c>
      <c r="D58" s="1">
        <v>0</v>
      </c>
      <c r="E58" s="1">
        <v>0</v>
      </c>
    </row>
    <row r="59" spans="1:5" x14ac:dyDescent="0.25">
      <c r="A59" s="47"/>
      <c r="B59" s="23" t="s">
        <v>89</v>
      </c>
      <c r="C59" s="4" t="s">
        <v>19</v>
      </c>
      <c r="D59" s="1">
        <v>18</v>
      </c>
      <c r="E59" s="1">
        <v>93</v>
      </c>
    </row>
    <row r="60" spans="1:5" x14ac:dyDescent="0.25">
      <c r="A60" s="47"/>
      <c r="B60" s="23" t="s">
        <v>90</v>
      </c>
      <c r="C60" s="4" t="s">
        <v>19</v>
      </c>
      <c r="D60" s="1">
        <v>20379.3</v>
      </c>
      <c r="E60" s="1">
        <v>1494.1</v>
      </c>
    </row>
    <row r="61" spans="1:5" x14ac:dyDescent="0.25">
      <c r="A61" s="47"/>
      <c r="B61" s="23" t="s">
        <v>91</v>
      </c>
      <c r="C61" s="4" t="s">
        <v>19</v>
      </c>
      <c r="D61" s="1">
        <v>0</v>
      </c>
      <c r="E61" s="1">
        <v>251.6</v>
      </c>
    </row>
    <row r="62" spans="1:5" x14ac:dyDescent="0.25">
      <c r="A62" s="48"/>
      <c r="B62" s="21" t="s">
        <v>92</v>
      </c>
      <c r="C62" s="4" t="s">
        <v>19</v>
      </c>
      <c r="D62" s="1">
        <v>15.98</v>
      </c>
      <c r="E62" s="1">
        <v>19.399999999999999</v>
      </c>
    </row>
    <row r="63" spans="1:5" ht="45" x14ac:dyDescent="0.25">
      <c r="A63" s="46">
        <v>23</v>
      </c>
      <c r="B63" s="23" t="s">
        <v>94</v>
      </c>
      <c r="C63" s="1" t="s">
        <v>10</v>
      </c>
      <c r="D63" s="1">
        <v>9.5</v>
      </c>
      <c r="E63" s="1">
        <v>116.6</v>
      </c>
    </row>
    <row r="64" spans="1:5" ht="45" x14ac:dyDescent="0.25">
      <c r="A64" s="47"/>
      <c r="B64" s="20" t="s">
        <v>95</v>
      </c>
      <c r="C64" s="1" t="s">
        <v>75</v>
      </c>
      <c r="D64" s="1">
        <v>3</v>
      </c>
      <c r="E64" s="1">
        <v>3</v>
      </c>
    </row>
    <row r="65" spans="1:5" x14ac:dyDescent="0.25">
      <c r="A65" s="47"/>
      <c r="B65" s="23" t="s">
        <v>96</v>
      </c>
      <c r="C65" s="1" t="s">
        <v>75</v>
      </c>
      <c r="D65" s="1">
        <v>2</v>
      </c>
      <c r="E65" s="1">
        <v>2</v>
      </c>
    </row>
    <row r="66" spans="1:5" x14ac:dyDescent="0.25">
      <c r="A66" s="47"/>
      <c r="B66" s="23" t="s">
        <v>97</v>
      </c>
      <c r="C66" s="1" t="s">
        <v>75</v>
      </c>
      <c r="D66" s="1">
        <v>1</v>
      </c>
      <c r="E66" s="1">
        <v>1</v>
      </c>
    </row>
    <row r="67" spans="1:5" x14ac:dyDescent="0.25">
      <c r="A67" s="47"/>
      <c r="B67" s="23" t="s">
        <v>98</v>
      </c>
      <c r="C67" s="1" t="s">
        <v>75</v>
      </c>
      <c r="D67" s="1">
        <v>0</v>
      </c>
      <c r="E67" s="1">
        <v>0</v>
      </c>
    </row>
    <row r="68" spans="1:5" x14ac:dyDescent="0.25">
      <c r="A68" s="48"/>
      <c r="B68" s="21" t="s">
        <v>99</v>
      </c>
      <c r="C68" s="1" t="s">
        <v>75</v>
      </c>
      <c r="D68" s="1">
        <v>1</v>
      </c>
      <c r="E68" s="1">
        <v>1</v>
      </c>
    </row>
    <row r="69" spans="1:5" ht="30" x14ac:dyDescent="0.25">
      <c r="A69" s="46" t="s">
        <v>105</v>
      </c>
      <c r="B69" s="20" t="s">
        <v>100</v>
      </c>
      <c r="C69" s="1" t="s">
        <v>19</v>
      </c>
      <c r="D69" s="30" t="s">
        <v>217</v>
      </c>
      <c r="E69" s="31">
        <v>39.299999999999997</v>
      </c>
    </row>
    <row r="70" spans="1:5" x14ac:dyDescent="0.25">
      <c r="A70" s="47"/>
      <c r="B70" s="23" t="s">
        <v>101</v>
      </c>
      <c r="C70" s="1" t="s">
        <v>19</v>
      </c>
      <c r="D70" s="30" t="s">
        <v>217</v>
      </c>
      <c r="E70" s="31">
        <v>2.7</v>
      </c>
    </row>
    <row r="71" spans="1:5" x14ac:dyDescent="0.25">
      <c r="A71" s="47"/>
      <c r="B71" s="23" t="s">
        <v>102</v>
      </c>
      <c r="C71" s="1" t="s">
        <v>19</v>
      </c>
      <c r="D71" s="31">
        <v>88.4</v>
      </c>
      <c r="E71" s="31">
        <v>11.4</v>
      </c>
    </row>
    <row r="72" spans="1:5" x14ac:dyDescent="0.25">
      <c r="A72" s="47"/>
      <c r="B72" s="23" t="s">
        <v>103</v>
      </c>
      <c r="C72" s="1" t="s">
        <v>19</v>
      </c>
      <c r="D72" s="31">
        <v>4.1399999999999997</v>
      </c>
      <c r="E72" s="31">
        <v>27.9</v>
      </c>
    </row>
    <row r="73" spans="1:5" ht="30" x14ac:dyDescent="0.25">
      <c r="A73" s="48"/>
      <c r="B73" s="21" t="s">
        <v>104</v>
      </c>
      <c r="C73" s="1" t="s">
        <v>106</v>
      </c>
      <c r="D73" s="31" t="s">
        <v>229</v>
      </c>
      <c r="E73" s="31" t="s">
        <v>230</v>
      </c>
    </row>
    <row r="74" spans="1:5" ht="30" x14ac:dyDescent="0.25">
      <c r="A74" s="46" t="s">
        <v>110</v>
      </c>
      <c r="B74" s="20" t="s">
        <v>107</v>
      </c>
      <c r="C74" s="4" t="s">
        <v>65</v>
      </c>
      <c r="D74" s="1">
        <v>1529.1</v>
      </c>
      <c r="E74" s="1">
        <v>382</v>
      </c>
    </row>
    <row r="75" spans="1:5" x14ac:dyDescent="0.25">
      <c r="A75" s="47"/>
      <c r="B75" s="23" t="s">
        <v>108</v>
      </c>
      <c r="C75" s="4" t="s">
        <v>65</v>
      </c>
      <c r="D75" s="1">
        <v>7470.2</v>
      </c>
      <c r="E75" s="1">
        <v>23111.4</v>
      </c>
    </row>
    <row r="76" spans="1:5" x14ac:dyDescent="0.25">
      <c r="A76" s="48"/>
      <c r="B76" s="21" t="s">
        <v>109</v>
      </c>
      <c r="C76" s="4" t="s">
        <v>65</v>
      </c>
      <c r="D76" s="1">
        <v>47645.3</v>
      </c>
      <c r="E76" s="1">
        <v>38349.1</v>
      </c>
    </row>
    <row r="77" spans="1:5" ht="45" x14ac:dyDescent="0.25">
      <c r="A77" s="46" t="s">
        <v>115</v>
      </c>
      <c r="B77" s="20" t="s">
        <v>111</v>
      </c>
      <c r="C77" s="1" t="s">
        <v>116</v>
      </c>
      <c r="D77" s="1">
        <v>282.73164000000003</v>
      </c>
      <c r="E77" s="1">
        <v>232.305926</v>
      </c>
    </row>
    <row r="78" spans="1:5" x14ac:dyDescent="0.25">
      <c r="A78" s="47"/>
      <c r="B78" s="23" t="s">
        <v>112</v>
      </c>
      <c r="C78" s="1" t="s">
        <v>116</v>
      </c>
      <c r="D78" s="1">
        <v>0</v>
      </c>
      <c r="E78" s="1">
        <v>0</v>
      </c>
    </row>
    <row r="79" spans="1:5" x14ac:dyDescent="0.25">
      <c r="A79" s="47"/>
      <c r="B79" s="23" t="s">
        <v>113</v>
      </c>
      <c r="C79" s="1" t="s">
        <v>116</v>
      </c>
      <c r="D79" s="1">
        <v>10.9</v>
      </c>
      <c r="E79" s="1">
        <v>0.3</v>
      </c>
    </row>
    <row r="80" spans="1:5" x14ac:dyDescent="0.25">
      <c r="A80" s="48"/>
      <c r="B80" s="21" t="s">
        <v>114</v>
      </c>
      <c r="C80" s="1" t="s">
        <v>117</v>
      </c>
      <c r="D80" s="1">
        <v>0</v>
      </c>
      <c r="E80" s="1">
        <v>583.79999999999995</v>
      </c>
    </row>
    <row r="81" spans="1:5" ht="30" x14ac:dyDescent="0.25">
      <c r="A81" s="46" t="s">
        <v>121</v>
      </c>
      <c r="B81" s="20" t="s">
        <v>118</v>
      </c>
      <c r="C81" s="1" t="s">
        <v>116</v>
      </c>
      <c r="D81" s="1">
        <v>16954</v>
      </c>
      <c r="E81" s="1">
        <v>24416</v>
      </c>
    </row>
    <row r="82" spans="1:5" x14ac:dyDescent="0.25">
      <c r="A82" s="47"/>
      <c r="B82" s="23" t="s">
        <v>119</v>
      </c>
      <c r="C82" s="1" t="s">
        <v>116</v>
      </c>
      <c r="D82" s="1">
        <v>98697.83</v>
      </c>
      <c r="E82" s="1">
        <v>39164.6</v>
      </c>
    </row>
    <row r="83" spans="1:5" x14ac:dyDescent="0.25">
      <c r="A83" s="48"/>
      <c r="B83" s="21" t="s">
        <v>120</v>
      </c>
      <c r="C83" s="1" t="s">
        <v>116</v>
      </c>
      <c r="D83" s="1">
        <v>44508.23</v>
      </c>
      <c r="E83" s="1">
        <v>84290.15</v>
      </c>
    </row>
    <row r="84" spans="1:5" ht="30" x14ac:dyDescent="0.25">
      <c r="A84" s="6" t="s">
        <v>123</v>
      </c>
      <c r="B84" s="24" t="s">
        <v>122</v>
      </c>
      <c r="C84" s="4" t="s">
        <v>19</v>
      </c>
      <c r="D84" s="28" t="s">
        <v>218</v>
      </c>
      <c r="E84" s="1">
        <v>1.22</v>
      </c>
    </row>
    <row r="85" spans="1:5" ht="45" x14ac:dyDescent="0.25">
      <c r="A85" s="8" t="s">
        <v>125</v>
      </c>
      <c r="B85" s="24" t="s">
        <v>124</v>
      </c>
      <c r="C85" s="10" t="s">
        <v>65</v>
      </c>
      <c r="D85" s="27" t="s">
        <v>218</v>
      </c>
      <c r="E85" s="25" t="s">
        <v>217</v>
      </c>
    </row>
    <row r="86" spans="1:5" ht="60" x14ac:dyDescent="0.25">
      <c r="A86" s="6" t="s">
        <v>127</v>
      </c>
      <c r="B86" s="20" t="s">
        <v>126</v>
      </c>
      <c r="C86" s="10" t="s">
        <v>75</v>
      </c>
      <c r="D86" s="2" t="s">
        <v>128</v>
      </c>
      <c r="E86" s="2" t="s">
        <v>128</v>
      </c>
    </row>
    <row r="87" spans="1:5" x14ac:dyDescent="0.25">
      <c r="A87" s="59">
        <v>31</v>
      </c>
      <c r="B87" s="20" t="s">
        <v>132</v>
      </c>
      <c r="C87" s="11" t="s">
        <v>133</v>
      </c>
      <c r="D87" s="2"/>
      <c r="E87" s="2"/>
    </row>
    <row r="88" spans="1:5" ht="18" customHeight="1" x14ac:dyDescent="0.25">
      <c r="A88" s="60"/>
      <c r="B88" s="23" t="s">
        <v>131</v>
      </c>
      <c r="C88" s="12" t="s">
        <v>134</v>
      </c>
      <c r="D88" s="25" t="s">
        <v>218</v>
      </c>
      <c r="E88" s="25" t="s">
        <v>218</v>
      </c>
    </row>
    <row r="89" spans="1:5" x14ac:dyDescent="0.25">
      <c r="A89" s="60"/>
      <c r="B89" s="23" t="s">
        <v>129</v>
      </c>
      <c r="C89" s="12" t="s">
        <v>75</v>
      </c>
      <c r="D89" s="25" t="s">
        <v>218</v>
      </c>
      <c r="E89" s="25" t="s">
        <v>218</v>
      </c>
    </row>
    <row r="90" spans="1:5" x14ac:dyDescent="0.25">
      <c r="A90" s="61"/>
      <c r="B90" s="21" t="s">
        <v>130</v>
      </c>
      <c r="C90" s="12" t="s">
        <v>134</v>
      </c>
      <c r="D90" s="1">
        <v>140</v>
      </c>
      <c r="E90" s="1">
        <v>135</v>
      </c>
    </row>
    <row r="91" spans="1:5" ht="60" x14ac:dyDescent="0.25">
      <c r="A91" s="46">
        <v>32</v>
      </c>
      <c r="B91" s="36" t="s">
        <v>135</v>
      </c>
      <c r="C91" s="9" t="s">
        <v>231</v>
      </c>
      <c r="D91" s="1">
        <v>11696.2</v>
      </c>
      <c r="E91" s="1">
        <v>6253.9</v>
      </c>
    </row>
    <row r="92" spans="1:5" x14ac:dyDescent="0.25">
      <c r="A92" s="47"/>
      <c r="B92" s="37" t="s">
        <v>136</v>
      </c>
      <c r="C92" s="9" t="s">
        <v>143</v>
      </c>
      <c r="D92" s="31" t="s">
        <v>216</v>
      </c>
      <c r="E92" s="31" t="s">
        <v>218</v>
      </c>
    </row>
    <row r="93" spans="1:5" x14ac:dyDescent="0.25">
      <c r="A93" s="47"/>
      <c r="B93" s="37" t="s">
        <v>137</v>
      </c>
      <c r="C93" s="9" t="s">
        <v>116</v>
      </c>
      <c r="D93" s="31" t="s">
        <v>218</v>
      </c>
      <c r="E93" s="31" t="s">
        <v>218</v>
      </c>
    </row>
    <row r="94" spans="1:5" x14ac:dyDescent="0.25">
      <c r="A94" s="47"/>
      <c r="B94" s="37" t="s">
        <v>138</v>
      </c>
      <c r="C94" s="9" t="s">
        <v>117</v>
      </c>
      <c r="D94" s="1">
        <v>191</v>
      </c>
      <c r="E94" s="1">
        <v>50.2</v>
      </c>
    </row>
    <row r="95" spans="1:5" x14ac:dyDescent="0.25">
      <c r="A95" s="47"/>
      <c r="B95" s="37" t="s">
        <v>139</v>
      </c>
      <c r="C95" s="9" t="s">
        <v>117</v>
      </c>
      <c r="D95" s="1">
        <v>2146.8000000000002</v>
      </c>
      <c r="E95" s="1">
        <v>1083.9000000000001</v>
      </c>
    </row>
    <row r="96" spans="1:5" x14ac:dyDescent="0.25">
      <c r="A96" s="47"/>
      <c r="B96" s="37" t="s">
        <v>140</v>
      </c>
      <c r="C96" s="38" t="s">
        <v>232</v>
      </c>
      <c r="D96" s="1">
        <v>934115.6</v>
      </c>
      <c r="E96" s="1">
        <v>958625.9</v>
      </c>
    </row>
    <row r="97" spans="1:5" x14ac:dyDescent="0.25">
      <c r="A97" s="47"/>
      <c r="B97" s="37" t="s">
        <v>141</v>
      </c>
      <c r="C97" s="38" t="s">
        <v>232</v>
      </c>
      <c r="D97" s="1">
        <v>7057033.7999999998</v>
      </c>
      <c r="E97" s="1">
        <v>2275813.5</v>
      </c>
    </row>
    <row r="98" spans="1:5" x14ac:dyDescent="0.25">
      <c r="A98" s="48"/>
      <c r="B98" s="37" t="s">
        <v>142</v>
      </c>
      <c r="C98" s="9" t="s">
        <v>117</v>
      </c>
      <c r="D98" s="1">
        <v>0</v>
      </c>
      <c r="E98" s="1">
        <v>0</v>
      </c>
    </row>
    <row r="99" spans="1:5" ht="30" x14ac:dyDescent="0.25">
      <c r="A99" s="46" t="s">
        <v>146</v>
      </c>
      <c r="B99" s="20" t="s">
        <v>222</v>
      </c>
      <c r="C99" s="9" t="s">
        <v>117</v>
      </c>
      <c r="D99" s="1">
        <v>6</v>
      </c>
      <c r="E99" s="1">
        <v>14.78</v>
      </c>
    </row>
    <row r="100" spans="1:5" ht="30" x14ac:dyDescent="0.25">
      <c r="A100" s="47"/>
      <c r="B100" s="23" t="s">
        <v>223</v>
      </c>
      <c r="C100" s="29" t="s">
        <v>117</v>
      </c>
      <c r="D100" s="1">
        <v>6</v>
      </c>
      <c r="E100" s="1" t="s">
        <v>217</v>
      </c>
    </row>
    <row r="101" spans="1:5" x14ac:dyDescent="0.25">
      <c r="A101" s="47"/>
      <c r="B101" s="18" t="s">
        <v>145</v>
      </c>
      <c r="C101" s="29" t="s">
        <v>117</v>
      </c>
      <c r="D101" s="1">
        <v>0</v>
      </c>
      <c r="E101" s="1" t="s">
        <v>218</v>
      </c>
    </row>
    <row r="102" spans="1:5" ht="45" x14ac:dyDescent="0.25">
      <c r="A102" s="48"/>
      <c r="B102" s="21" t="s">
        <v>144</v>
      </c>
      <c r="C102" s="29" t="s">
        <v>117</v>
      </c>
      <c r="D102" s="1">
        <v>0</v>
      </c>
      <c r="E102" s="1" t="s">
        <v>218</v>
      </c>
    </row>
    <row r="103" spans="1:5" ht="45" x14ac:dyDescent="0.25">
      <c r="A103" s="46" t="s">
        <v>151</v>
      </c>
      <c r="B103" s="23" t="s">
        <v>155</v>
      </c>
      <c r="C103" s="1" t="s">
        <v>75</v>
      </c>
      <c r="D103" s="1">
        <v>5</v>
      </c>
      <c r="E103" s="1">
        <v>2</v>
      </c>
    </row>
    <row r="104" spans="1:5" x14ac:dyDescent="0.25">
      <c r="A104" s="47"/>
      <c r="B104" s="23" t="s">
        <v>154</v>
      </c>
      <c r="C104" s="1" t="s">
        <v>156</v>
      </c>
      <c r="D104" s="1">
        <v>15.9</v>
      </c>
      <c r="E104" s="1">
        <v>7.2</v>
      </c>
    </row>
    <row r="105" spans="1:5" x14ac:dyDescent="0.25">
      <c r="A105" s="47"/>
      <c r="B105" s="23" t="s">
        <v>147</v>
      </c>
      <c r="C105" s="1"/>
      <c r="D105" s="1">
        <v>31</v>
      </c>
      <c r="E105" s="1">
        <v>27</v>
      </c>
    </row>
    <row r="106" spans="1:5" ht="30" x14ac:dyDescent="0.25">
      <c r="A106" s="47"/>
      <c r="B106" s="23" t="s">
        <v>148</v>
      </c>
      <c r="C106" s="1" t="s">
        <v>153</v>
      </c>
      <c r="D106" s="1">
        <v>1241.933</v>
      </c>
      <c r="E106" s="1">
        <v>845.154</v>
      </c>
    </row>
    <row r="107" spans="1:5" x14ac:dyDescent="0.25">
      <c r="A107" s="47"/>
      <c r="B107" s="18" t="s">
        <v>149</v>
      </c>
      <c r="C107" s="1" t="s">
        <v>153</v>
      </c>
      <c r="D107" s="1">
        <v>1241.933</v>
      </c>
      <c r="E107" s="1">
        <v>845.154</v>
      </c>
    </row>
    <row r="108" spans="1:5" x14ac:dyDescent="0.25">
      <c r="A108" s="48"/>
      <c r="B108" s="19" t="s">
        <v>150</v>
      </c>
      <c r="C108" s="1" t="s">
        <v>152</v>
      </c>
      <c r="D108" s="1">
        <v>23024.9</v>
      </c>
      <c r="E108" s="1">
        <v>11.2</v>
      </c>
    </row>
    <row r="109" spans="1:5" ht="51" customHeight="1" x14ac:dyDescent="0.25">
      <c r="A109" s="46">
        <v>35</v>
      </c>
      <c r="B109" s="20" t="s">
        <v>157</v>
      </c>
      <c r="C109" s="1" t="s">
        <v>159</v>
      </c>
      <c r="D109" s="1" t="s">
        <v>218</v>
      </c>
      <c r="E109" s="25" t="s">
        <v>216</v>
      </c>
    </row>
    <row r="110" spans="1:5" x14ac:dyDescent="0.25">
      <c r="A110" s="48"/>
      <c r="B110" s="19" t="s">
        <v>158</v>
      </c>
      <c r="C110" s="1" t="s">
        <v>65</v>
      </c>
      <c r="D110" s="1" t="s">
        <v>218</v>
      </c>
      <c r="E110" s="25" t="s">
        <v>218</v>
      </c>
    </row>
    <row r="111" spans="1:5" ht="112.5" customHeight="1" x14ac:dyDescent="0.25">
      <c r="A111" s="42" t="s">
        <v>165</v>
      </c>
      <c r="B111" s="20" t="s">
        <v>160</v>
      </c>
      <c r="C111" s="4" t="s">
        <v>65</v>
      </c>
      <c r="D111" s="1">
        <v>99439.89</v>
      </c>
      <c r="E111" s="2" t="s">
        <v>219</v>
      </c>
    </row>
    <row r="112" spans="1:5" ht="45" x14ac:dyDescent="0.25">
      <c r="A112" s="42"/>
      <c r="B112" s="18" t="s">
        <v>161</v>
      </c>
      <c r="C112" s="4" t="s">
        <v>166</v>
      </c>
      <c r="D112" s="1">
        <v>0</v>
      </c>
      <c r="E112" s="2" t="s">
        <v>220</v>
      </c>
    </row>
    <row r="113" spans="1:5" x14ac:dyDescent="0.25">
      <c r="A113" s="42"/>
      <c r="B113" s="23" t="s">
        <v>162</v>
      </c>
      <c r="C113" s="4" t="s">
        <v>166</v>
      </c>
      <c r="D113" s="1">
        <v>0</v>
      </c>
      <c r="E113" s="1" t="s">
        <v>217</v>
      </c>
    </row>
    <row r="114" spans="1:5" x14ac:dyDescent="0.25">
      <c r="A114" s="42"/>
      <c r="B114" s="18" t="s">
        <v>163</v>
      </c>
      <c r="C114" s="4" t="s">
        <v>166</v>
      </c>
      <c r="D114" s="1">
        <v>0</v>
      </c>
      <c r="E114" s="1" t="s">
        <v>217</v>
      </c>
    </row>
    <row r="115" spans="1:5" ht="30" x14ac:dyDescent="0.25">
      <c r="A115" s="42"/>
      <c r="B115" s="21" t="s">
        <v>164</v>
      </c>
      <c r="C115" s="32" t="s">
        <v>166</v>
      </c>
      <c r="D115" s="1">
        <v>0.79</v>
      </c>
      <c r="E115" s="2" t="s">
        <v>224</v>
      </c>
    </row>
    <row r="116" spans="1:5" ht="45" x14ac:dyDescent="0.25">
      <c r="A116" s="57">
        <v>37</v>
      </c>
      <c r="B116" s="20" t="s">
        <v>167</v>
      </c>
      <c r="C116" s="33" t="s">
        <v>198</v>
      </c>
      <c r="D116" s="1" t="s">
        <v>225</v>
      </c>
      <c r="E116" s="2" t="s">
        <v>233</v>
      </c>
    </row>
    <row r="117" spans="1:5" ht="30" x14ac:dyDescent="0.25">
      <c r="A117" s="58"/>
      <c r="B117" s="21" t="s">
        <v>168</v>
      </c>
      <c r="C117" s="33" t="s">
        <v>198</v>
      </c>
      <c r="D117" s="1" t="s">
        <v>227</v>
      </c>
      <c r="E117" s="1" t="s">
        <v>226</v>
      </c>
    </row>
    <row r="118" spans="1:5" ht="45" x14ac:dyDescent="0.25">
      <c r="A118" s="46">
        <v>38</v>
      </c>
      <c r="B118" s="20" t="s">
        <v>170</v>
      </c>
      <c r="C118" s="4" t="s">
        <v>116</v>
      </c>
      <c r="D118" s="1">
        <v>0</v>
      </c>
      <c r="E118" s="25" t="s">
        <v>217</v>
      </c>
    </row>
    <row r="119" spans="1:5" ht="90" x14ac:dyDescent="0.25">
      <c r="A119" s="48"/>
      <c r="B119" s="21" t="s">
        <v>171</v>
      </c>
      <c r="C119" s="4" t="s">
        <v>116</v>
      </c>
      <c r="D119" s="1">
        <v>0</v>
      </c>
      <c r="E119" s="2" t="s">
        <v>221</v>
      </c>
    </row>
    <row r="120" spans="1:5" ht="45" x14ac:dyDescent="0.25">
      <c r="A120" s="3" t="s">
        <v>173</v>
      </c>
      <c r="B120" s="24" t="s">
        <v>172</v>
      </c>
      <c r="C120" s="32" t="s">
        <v>116</v>
      </c>
      <c r="D120" s="1">
        <v>0.72</v>
      </c>
      <c r="E120" s="1">
        <v>1.208</v>
      </c>
    </row>
    <row r="121" spans="1:5" x14ac:dyDescent="0.25">
      <c r="A121" s="6">
        <v>40</v>
      </c>
      <c r="B121" s="24" t="s">
        <v>174</v>
      </c>
      <c r="C121" s="4" t="s">
        <v>169</v>
      </c>
      <c r="D121" s="1">
        <v>0</v>
      </c>
      <c r="E121" s="1">
        <v>0</v>
      </c>
    </row>
    <row r="122" spans="1:5" ht="60" x14ac:dyDescent="0.25">
      <c r="A122" s="46" t="s">
        <v>177</v>
      </c>
      <c r="B122" s="20" t="s">
        <v>175</v>
      </c>
      <c r="C122" s="4" t="s">
        <v>178</v>
      </c>
      <c r="D122" s="30" t="s">
        <v>228</v>
      </c>
      <c r="E122" s="25" t="s">
        <v>218</v>
      </c>
    </row>
    <row r="123" spans="1:5" x14ac:dyDescent="0.25">
      <c r="A123" s="48"/>
      <c r="B123" s="21" t="s">
        <v>176</v>
      </c>
      <c r="C123" s="4" t="s">
        <v>178</v>
      </c>
      <c r="D123" s="30" t="s">
        <v>217</v>
      </c>
      <c r="E123" s="25" t="s">
        <v>218</v>
      </c>
    </row>
    <row r="124" spans="1:5" ht="30" x14ac:dyDescent="0.25">
      <c r="A124" s="46">
        <v>42</v>
      </c>
      <c r="B124" s="20" t="s">
        <v>179</v>
      </c>
      <c r="C124" s="1" t="s">
        <v>19</v>
      </c>
      <c r="D124" s="1">
        <v>4.2</v>
      </c>
      <c r="E124" s="1">
        <v>0</v>
      </c>
    </row>
    <row r="125" spans="1:5" x14ac:dyDescent="0.25">
      <c r="A125" s="47"/>
      <c r="B125" s="23" t="s">
        <v>180</v>
      </c>
      <c r="C125" s="1" t="s">
        <v>19</v>
      </c>
      <c r="D125" s="1">
        <v>0</v>
      </c>
      <c r="E125" s="1">
        <v>0</v>
      </c>
    </row>
    <row r="126" spans="1:5" x14ac:dyDescent="0.25">
      <c r="A126" s="48"/>
      <c r="B126" s="21" t="s">
        <v>181</v>
      </c>
      <c r="C126" s="1" t="s">
        <v>19</v>
      </c>
      <c r="D126" s="1">
        <v>4.2</v>
      </c>
      <c r="E126" s="1">
        <v>0</v>
      </c>
    </row>
    <row r="127" spans="1:5" ht="30" x14ac:dyDescent="0.25">
      <c r="A127" s="1">
        <v>43</v>
      </c>
      <c r="B127" s="24" t="s">
        <v>182</v>
      </c>
      <c r="C127" s="2" t="s">
        <v>183</v>
      </c>
      <c r="D127" s="1">
        <v>92309</v>
      </c>
      <c r="E127" s="1">
        <v>26049</v>
      </c>
    </row>
    <row r="128" spans="1:5" ht="60" customHeight="1" x14ac:dyDescent="0.25">
      <c r="A128" s="46">
        <v>44</v>
      </c>
      <c r="B128" s="20" t="s">
        <v>187</v>
      </c>
      <c r="C128" s="32" t="s">
        <v>65</v>
      </c>
      <c r="D128" s="41">
        <v>2506.6999999999998</v>
      </c>
      <c r="E128" s="1">
        <v>865.01900000000001</v>
      </c>
    </row>
    <row r="129" spans="1:5" x14ac:dyDescent="0.25">
      <c r="A129" s="47"/>
      <c r="B129" s="23" t="s">
        <v>186</v>
      </c>
      <c r="C129" s="1" t="s">
        <v>75</v>
      </c>
      <c r="D129" s="1">
        <v>96</v>
      </c>
      <c r="E129" s="1">
        <v>48</v>
      </c>
    </row>
    <row r="130" spans="1:5" x14ac:dyDescent="0.25">
      <c r="A130" s="47"/>
      <c r="B130" s="23" t="s">
        <v>184</v>
      </c>
      <c r="C130" s="1" t="s">
        <v>75</v>
      </c>
      <c r="D130" s="1">
        <v>45</v>
      </c>
      <c r="E130" s="1">
        <v>18</v>
      </c>
    </row>
    <row r="131" spans="1:5" x14ac:dyDescent="0.25">
      <c r="A131" s="48"/>
      <c r="B131" s="21" t="s">
        <v>185</v>
      </c>
      <c r="C131" s="1" t="s">
        <v>75</v>
      </c>
      <c r="D131" s="26" t="s">
        <v>218</v>
      </c>
      <c r="E131" s="1">
        <v>1</v>
      </c>
    </row>
    <row r="132" spans="1:5" ht="60" x14ac:dyDescent="0.25">
      <c r="A132" s="62">
        <v>45</v>
      </c>
      <c r="B132" s="20" t="s">
        <v>192</v>
      </c>
      <c r="C132" s="4"/>
      <c r="D132" s="1"/>
      <c r="E132" s="1"/>
    </row>
    <row r="133" spans="1:5" x14ac:dyDescent="0.25">
      <c r="A133" s="63"/>
      <c r="B133" s="23" t="s">
        <v>191</v>
      </c>
      <c r="C133" s="4" t="s">
        <v>79</v>
      </c>
      <c r="D133" s="1">
        <v>23024.9</v>
      </c>
      <c r="E133" s="1">
        <v>11212.88</v>
      </c>
    </row>
    <row r="134" spans="1:5" x14ac:dyDescent="0.25">
      <c r="A134" s="63"/>
      <c r="B134" s="23" t="s">
        <v>188</v>
      </c>
      <c r="C134" s="4" t="s">
        <v>79</v>
      </c>
      <c r="D134" s="1">
        <v>0</v>
      </c>
      <c r="E134" s="1">
        <v>665.52</v>
      </c>
    </row>
    <row r="135" spans="1:5" x14ac:dyDescent="0.25">
      <c r="A135" s="63"/>
      <c r="B135" s="23" t="s">
        <v>189</v>
      </c>
      <c r="C135" s="4" t="s">
        <v>79</v>
      </c>
      <c r="D135" s="1">
        <v>0</v>
      </c>
      <c r="E135" s="1">
        <v>0</v>
      </c>
    </row>
    <row r="136" spans="1:5" ht="60" x14ac:dyDescent="0.25">
      <c r="A136" s="63"/>
      <c r="B136" s="21" t="s">
        <v>190</v>
      </c>
      <c r="C136" s="4" t="s">
        <v>79</v>
      </c>
      <c r="D136" s="1">
        <v>0</v>
      </c>
      <c r="E136" s="1">
        <v>0</v>
      </c>
    </row>
    <row r="137" spans="1:5" x14ac:dyDescent="0.25">
      <c r="A137" s="57">
        <v>46</v>
      </c>
      <c r="B137" s="20" t="s">
        <v>193</v>
      </c>
      <c r="C137" s="1" t="s">
        <v>65</v>
      </c>
      <c r="D137" s="41">
        <f>D133+D128+D127+21.41+37.57+D111+D108+D76+D75+D74+D51+D50+9500+32206+21017.7+11188.3</f>
        <v>426131.84</v>
      </c>
      <c r="E137" s="1">
        <f>E134+E133+E128+E127+175.106+240.128+63640.08+199119.56+E108+E76+E75+E74+E51+E50+43601.9+39309.7+4292.2</f>
        <v>512490.07300000009</v>
      </c>
    </row>
    <row r="138" spans="1:5" x14ac:dyDescent="0.25">
      <c r="A138" s="64"/>
      <c r="B138" s="23" t="s">
        <v>194</v>
      </c>
      <c r="C138" s="1" t="s">
        <v>196</v>
      </c>
      <c r="D138" s="1">
        <f>D137/D139</f>
        <v>930.41886462882098</v>
      </c>
      <c r="E138" s="1">
        <f>E137/E139</f>
        <v>1767.2071482758624</v>
      </c>
    </row>
    <row r="139" spans="1:5" x14ac:dyDescent="0.25">
      <c r="A139" s="58"/>
      <c r="B139" s="21" t="s">
        <v>195</v>
      </c>
      <c r="C139" s="1" t="s">
        <v>197</v>
      </c>
      <c r="D139" s="1">
        <v>458</v>
      </c>
      <c r="E139" s="1">
        <v>290</v>
      </c>
    </row>
  </sheetData>
  <mergeCells count="41">
    <mergeCell ref="A99:A102"/>
    <mergeCell ref="A128:A131"/>
    <mergeCell ref="A132:A136"/>
    <mergeCell ref="A137:A139"/>
    <mergeCell ref="A6:A13"/>
    <mergeCell ref="A122:A123"/>
    <mergeCell ref="A124:A126"/>
    <mergeCell ref="A56:A62"/>
    <mergeCell ref="A63:A68"/>
    <mergeCell ref="A69:A73"/>
    <mergeCell ref="A74:A76"/>
    <mergeCell ref="A25:A26"/>
    <mergeCell ref="A23:A24"/>
    <mergeCell ref="C6:C13"/>
    <mergeCell ref="A109:A110"/>
    <mergeCell ref="A111:A115"/>
    <mergeCell ref="A116:A117"/>
    <mergeCell ref="A118:A119"/>
    <mergeCell ref="A81:A83"/>
    <mergeCell ref="A87:A90"/>
    <mergeCell ref="A91:A98"/>
    <mergeCell ref="A103:A108"/>
    <mergeCell ref="A77:A80"/>
    <mergeCell ref="A35:A36"/>
    <mergeCell ref="A38:A40"/>
    <mergeCell ref="A41:A42"/>
    <mergeCell ref="A43:A45"/>
    <mergeCell ref="A46:A48"/>
    <mergeCell ref="A51:A54"/>
    <mergeCell ref="B49:B50"/>
    <mergeCell ref="A49:A50"/>
    <mergeCell ref="B28:B29"/>
    <mergeCell ref="A28:A29"/>
    <mergeCell ref="A30:A31"/>
    <mergeCell ref="A32:A34"/>
    <mergeCell ref="A2:A4"/>
    <mergeCell ref="B14:B15"/>
    <mergeCell ref="B17:B18"/>
    <mergeCell ref="A14:A18"/>
    <mergeCell ref="B19:B20"/>
    <mergeCell ref="A19:A21"/>
  </mergeCells>
  <phoneticPr fontId="2" type="noConversion"/>
  <pageMargins left="0.7" right="0.7" top="0.75" bottom="0.75" header="0.3" footer="0.3"/>
  <pageSetup paperSize="9" scale="63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Корнев Тимофей Андреевич</dc:creator>
  <cp:lastModifiedBy>Корнев Тимофей Андреевич</cp:lastModifiedBy>
  <cp:lastPrinted>2024-04-23T07:39:21Z</cp:lastPrinted>
  <dcterms:created xsi:type="dcterms:W3CDTF">2015-06-05T18:19:34Z</dcterms:created>
  <dcterms:modified xsi:type="dcterms:W3CDTF">2024-05-14T13:04:01Z</dcterms:modified>
</cp:coreProperties>
</file>